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breu\Desktop\"/>
    </mc:Choice>
  </mc:AlternateContent>
  <xr:revisionPtr revIDLastSave="0" documentId="13_ncr:1_{7233505C-82DA-4987-8020-9222F60D7E23}" xr6:coauthVersionLast="47" xr6:coauthVersionMax="47" xr10:uidLastSave="{00000000-0000-0000-0000-000000000000}"/>
  <bookViews>
    <workbookView xWindow="-120" yWindow="-120" windowWidth="20730" windowHeight="11160" xr2:uid="{CC5AF77D-505C-48A5-806C-D1DDFE3DD848}"/>
  </bookViews>
  <sheets>
    <sheet name="EJECUCIÓN PRESUP. ENERO-ABRIL " sheetId="6" r:id="rId1"/>
  </sheets>
  <definedNames>
    <definedName name="_xlnm.Print_Titles" localSheetId="0">'EJECUCIÓN PRESUP. ENERO-ABRIL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3" i="6" l="1"/>
  <c r="I75" i="6"/>
  <c r="I76" i="6"/>
  <c r="I77" i="6"/>
  <c r="I78" i="6"/>
  <c r="I79" i="6"/>
  <c r="I80" i="6"/>
  <c r="I81" i="6"/>
  <c r="I82" i="6"/>
  <c r="I83" i="6"/>
  <c r="I84" i="6"/>
  <c r="I85" i="6"/>
  <c r="I74" i="6"/>
  <c r="I68" i="6"/>
  <c r="I69" i="6"/>
  <c r="I70" i="6"/>
  <c r="I71" i="6"/>
  <c r="I72" i="6"/>
  <c r="I67" i="6"/>
  <c r="I63" i="6"/>
  <c r="I64" i="6"/>
  <c r="I65" i="6"/>
  <c r="I62" i="6"/>
  <c r="I53" i="6"/>
  <c r="I54" i="6"/>
  <c r="I55" i="6"/>
  <c r="I56" i="6"/>
  <c r="I57" i="6"/>
  <c r="I58" i="6"/>
  <c r="I59" i="6"/>
  <c r="I60" i="6"/>
  <c r="I52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36" i="6"/>
  <c r="I27" i="6"/>
  <c r="I28" i="6"/>
  <c r="I29" i="6"/>
  <c r="I30" i="6"/>
  <c r="I31" i="6"/>
  <c r="I32" i="6"/>
  <c r="I33" i="6"/>
  <c r="I34" i="6"/>
  <c r="I26" i="6"/>
  <c r="I17" i="6"/>
  <c r="I18" i="6"/>
  <c r="I19" i="6"/>
  <c r="I20" i="6"/>
  <c r="I21" i="6"/>
  <c r="I22" i="6"/>
  <c r="I23" i="6"/>
  <c r="I24" i="6"/>
  <c r="I16" i="6"/>
  <c r="I11" i="6"/>
  <c r="I12" i="6"/>
  <c r="I13" i="6"/>
  <c r="I14" i="6"/>
  <c r="I10" i="6"/>
  <c r="D61" i="6" l="1"/>
  <c r="E61" i="6"/>
  <c r="I61" i="6" s="1"/>
  <c r="F61" i="6"/>
  <c r="G61" i="6"/>
  <c r="H61" i="6"/>
  <c r="C61" i="6"/>
  <c r="E51" i="6"/>
  <c r="I51" i="6" s="1"/>
  <c r="F51" i="6"/>
  <c r="G51" i="6"/>
  <c r="H51" i="6"/>
  <c r="C51" i="6"/>
  <c r="D51" i="6"/>
  <c r="G35" i="6"/>
  <c r="H35" i="6"/>
  <c r="F35" i="6"/>
  <c r="H25" i="6"/>
  <c r="G25" i="6"/>
  <c r="F25" i="6"/>
  <c r="H15" i="6"/>
  <c r="H9" i="6"/>
  <c r="H73" i="6" s="1"/>
  <c r="H86" i="6" s="1"/>
  <c r="E15" i="6"/>
  <c r="I15" i="6" s="1"/>
  <c r="G73" i="6" l="1"/>
  <c r="D9" i="6"/>
  <c r="D15" i="6"/>
  <c r="G86" i="6" l="1"/>
  <c r="D82" i="6"/>
  <c r="E82" i="6"/>
  <c r="F82" i="6"/>
  <c r="C82" i="6"/>
  <c r="D79" i="6"/>
  <c r="E79" i="6"/>
  <c r="F79" i="6"/>
  <c r="C79" i="6"/>
  <c r="D76" i="6"/>
  <c r="E76" i="6"/>
  <c r="F76" i="6"/>
  <c r="C76" i="6"/>
  <c r="D69" i="6"/>
  <c r="E69" i="6"/>
  <c r="F69" i="6"/>
  <c r="C69" i="6"/>
  <c r="D66" i="6"/>
  <c r="E66" i="6"/>
  <c r="F66" i="6"/>
  <c r="C66" i="6"/>
  <c r="C35" i="6"/>
  <c r="D35" i="6"/>
  <c r="D73" i="6" s="1"/>
  <c r="E35" i="6"/>
  <c r="I35" i="6" s="1"/>
  <c r="D25" i="6"/>
  <c r="E25" i="6"/>
  <c r="I25" i="6" s="1"/>
  <c r="I66" i="6" l="1"/>
  <c r="D86" i="6"/>
  <c r="C25" i="6"/>
  <c r="C15" i="6"/>
  <c r="C9" i="6" l="1"/>
  <c r="C73" i="6" s="1"/>
  <c r="C86" i="6" s="1"/>
  <c r="F9" i="6"/>
  <c r="F73" i="6" s="1"/>
  <c r="E9" i="6"/>
  <c r="E73" i="6" l="1"/>
  <c r="I86" i="6" s="1"/>
  <c r="I9" i="6"/>
  <c r="F86" i="6"/>
  <c r="E86" i="6" l="1"/>
</calcChain>
</file>

<file path=xl/sharedStrings.xml><?xml version="1.0" encoding="utf-8"?>
<sst xmlns="http://schemas.openxmlformats.org/spreadsheetml/2006/main" count="103" uniqueCount="103">
  <si>
    <t>Ministerio de Hacienda</t>
  </si>
  <si>
    <t>DIRECCION GENERAL DEL CATASTRO NACIONAL</t>
  </si>
  <si>
    <t xml:space="preserve">Ejecución de Gastos y Aplicaciones Financieras </t>
  </si>
  <si>
    <t>Detalle</t>
  </si>
  <si>
    <t xml:space="preserve">Enero </t>
  </si>
  <si>
    <t>Febrero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</si>
  <si>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</si>
  <si>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</si>
  <si>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</si>
  <si>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</si>
  <si>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</si>
  <si>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</si>
  <si>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</si>
  <si>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</si>
  <si>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</si>
  <si>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</si>
  <si>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</si>
  <si>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</si>
  <si>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</si>
  <si>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</si>
  <si>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</si>
  <si>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</si>
  <si>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</si>
  <si>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</si>
  <si>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</si>
  <si>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</si>
  <si>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</si>
  <si>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</si>
  <si>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</si>
  <si>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</si>
  <si>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</si>
  <si>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</si>
  <si>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</si>
  <si>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</si>
  <si>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</si>
  <si>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</si>
  <si>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</si>
  <si>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</si>
  <si>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</si>
  <si>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</si>
  <si>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</si>
  <si>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</si>
  <si>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</si>
  <si>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</si>
  <si>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</si>
  <si>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</si>
  <si>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</si>
  <si>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</si>
  <si>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</si>
  <si>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</si>
  <si>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</si>
  <si>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</si>
  <si>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</si>
  <si>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</si>
  <si>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</si>
  <si>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</si>
  <si>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</si>
  <si>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</si>
  <si>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</si>
  <si>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</si>
  <si>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</si>
  <si>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</si>
  <si>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</si>
  <si>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</si>
  <si>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</si>
  <si>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</si>
  <si>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</si>
  <si>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</si>
  <si>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</si>
  <si>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</si>
  <si>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</si>
  <si>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</si>
  <si>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</si>
  <si>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</si>
  <si>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</si>
  <si>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</si>
  <si>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</si>
  <si>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</si>
  <si>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</si>
  <si>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</si>
  <si>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</si>
  <si>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</si>
  <si>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</si>
  <si>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</si>
  <si>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[10, 20, 70]</t>
  </si>
  <si>
    <t>JACOB ASCENCIÓN</t>
  </si>
  <si>
    <t>ENC. DEPTO. ADMINISTRATIVO Y FINANCIERO</t>
  </si>
  <si>
    <t>Presupuesto Inicial</t>
  </si>
  <si>
    <t>Modificaciones Presupestarias</t>
  </si>
  <si>
    <t xml:space="preserve"> -   </t>
  </si>
  <si>
    <t>Año 2022</t>
  </si>
  <si>
    <t>Olga L. Abreu</t>
  </si>
  <si>
    <t>Aux. de Contabilidad</t>
  </si>
  <si>
    <t>Carlos Martínez</t>
  </si>
  <si>
    <t>Enc. Div. Inanciera</t>
  </si>
  <si>
    <t xml:space="preserve"> Preparado por:</t>
  </si>
  <si>
    <t>Revisado por:</t>
  </si>
  <si>
    <t>Aprobado por:</t>
  </si>
  <si>
    <t>Marzo</t>
  </si>
  <si>
    <t>Abril</t>
  </si>
  <si>
    <t>Fecha de imputación: hasta el [30] de [04] del [2022]</t>
  </si>
  <si>
    <t>Fecha de registro: hasta el [30] de [04] del [2022]</t>
  </si>
  <si>
    <t>En RD$72,978,404.72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</si>
</sst>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 MT"/>
      <family val="2"/>
    </font>
    <font>
      <b/>
      <sz val="10"/>
      <name val="Times New Roman"/>
      <family val="1"/>
    </font>
    <font>
      <sz val="10"/>
      <name val="Arial"/>
      <family val="2"/>
    </font>
    <font>
      <sz val="11"/>
      <color rgb="FF000000"/>
      <name val="Times New Roman"/>
      <family val="1"/>
    </font>
    <font>
      <sz val="11"/>
      <color rgb="FF000000"/>
      <name val="Arial MT"/>
      <family val="2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5" fillId="0" borderId="0"/>
  </cellStyleXfs>
  <cellXfs count="89">
    <xf numFmtId="0" fontId="0" fillId="0" borderId="0" xfId="0"/>
    <xf numFmtId="0" fontId="5" fillId="0" borderId="0" xfId="2" applyFill="1" applyAlignment="1">
      <alignment wrapText="1"/>
    </xf>
    <xf numFmtId="43" fontId="8" fillId="0" borderId="0" xfId="1" applyFont="1" applyFill="1" applyAlignment="1">
      <alignment wrapText="1"/>
    </xf>
    <xf numFmtId="43" fontId="5" fillId="0" borderId="0" xfId="1" applyFont="1" applyFill="1" applyAlignment="1">
      <alignment wrapText="1"/>
    </xf>
    <xf numFmtId="43" fontId="1" fillId="0" borderId="0" xfId="3" applyFont="1" applyFill="1" applyBorder="1" applyAlignment="1">
      <alignment vertical="center" wrapText="1"/>
    </xf>
    <xf numFmtId="43" fontId="3" fillId="0" borderId="4" xfId="1" applyFont="1" applyFill="1" applyBorder="1" applyAlignment="1">
      <alignment vertical="center" wrapText="1"/>
    </xf>
    <xf numFmtId="0" fontId="10" fillId="0" borderId="0" xfId="2" applyFont="1" applyFill="1" applyAlignment="1">
      <alignment wrapText="1"/>
    </xf>
    <xf numFmtId="43" fontId="1" fillId="0" borderId="4" xfId="1" applyFont="1" applyFill="1" applyBorder="1" applyAlignment="1">
      <alignment vertical="center" wrapText="1"/>
    </xf>
    <xf numFmtId="43" fontId="11" fillId="0" borderId="4" xfId="1" applyFont="1" applyFill="1" applyBorder="1" applyAlignment="1">
      <alignment wrapText="1"/>
    </xf>
    <xf numFmtId="0" fontId="11" fillId="0" borderId="0" xfId="2" applyFont="1" applyFill="1" applyAlignment="1">
      <alignment wrapText="1"/>
    </xf>
    <xf numFmtId="4" fontId="12" fillId="0" borderId="4" xfId="0" applyNumberFormat="1" applyFont="1" applyBorder="1" applyAlignment="1">
      <alignment horizontal="right" vertical="center" wrapText="1" shrinkToFit="1"/>
    </xf>
    <xf numFmtId="0" fontId="4" fillId="0" borderId="0" xfId="2" applyFont="1" applyFill="1" applyAlignment="1">
      <alignment wrapText="1"/>
    </xf>
    <xf numFmtId="43" fontId="10" fillId="0" borderId="4" xfId="1" applyFont="1" applyFill="1" applyBorder="1" applyAlignment="1">
      <alignment wrapText="1"/>
    </xf>
    <xf numFmtId="43" fontId="11" fillId="0" borderId="4" xfId="1" applyFont="1" applyFill="1" applyBorder="1" applyAlignment="1">
      <alignment vertical="center" wrapText="1"/>
    </xf>
    <xf numFmtId="43" fontId="3" fillId="0" borderId="4" xfId="1" applyFont="1" applyFill="1" applyBorder="1" applyAlignment="1">
      <alignment horizontal="center" vertical="center" wrapText="1"/>
    </xf>
    <xf numFmtId="43" fontId="11" fillId="0" borderId="0" xfId="1" applyFont="1" applyFill="1" applyAlignment="1">
      <alignment wrapText="1"/>
    </xf>
    <xf numFmtId="43" fontId="3" fillId="0" borderId="0" xfId="3" applyFont="1" applyFill="1" applyBorder="1" applyAlignment="1">
      <alignment vertical="center" wrapText="1"/>
    </xf>
    <xf numFmtId="4" fontId="0" fillId="0" borderId="0" xfId="0" applyNumberFormat="1"/>
    <xf numFmtId="43" fontId="0" fillId="0" borderId="0" xfId="1" applyFont="1"/>
    <xf numFmtId="0" fontId="3" fillId="0" borderId="5" xfId="2" applyFont="1" applyFill="1" applyBorder="1" applyAlignment="1">
      <alignment horizontal="left" vertical="center" wrapText="1"/>
    </xf>
    <xf numFmtId="0" fontId="5" fillId="0" borderId="6" xfId="0" applyFont="1" applyBorder="1" applyAlignment="1">
      <alignment wrapText="1"/>
    </xf>
    <xf numFmtId="0" fontId="3" fillId="0" borderId="8" xfId="2" applyFont="1" applyFill="1" applyBorder="1" applyAlignment="1">
      <alignment horizontal="left" vertical="center" wrapText="1"/>
    </xf>
    <xf numFmtId="4" fontId="10" fillId="0" borderId="4" xfId="0" applyNumberFormat="1" applyFont="1" applyBorder="1" applyAlignment="1">
      <alignment vertical="center" wrapText="1"/>
    </xf>
    <xf numFmtId="0" fontId="11" fillId="0" borderId="8" xfId="2" applyFont="1" applyFill="1" applyBorder="1" applyAlignment="1">
      <alignment horizontal="left" vertical="center" wrapText="1"/>
    </xf>
    <xf numFmtId="43" fontId="11" fillId="0" borderId="4" xfId="1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2" applyFont="1" applyFill="1" applyBorder="1" applyAlignment="1">
      <alignment wrapText="1"/>
    </xf>
    <xf numFmtId="4" fontId="13" fillId="0" borderId="4" xfId="0" applyNumberFormat="1" applyFont="1" applyFill="1" applyBorder="1" applyAlignment="1">
      <alignment horizontal="right" shrinkToFit="1"/>
    </xf>
    <xf numFmtId="4" fontId="17" fillId="0" borderId="4" xfId="0" applyNumberFormat="1" applyFont="1" applyFill="1" applyBorder="1" applyAlignment="1">
      <alignment horizontal="right" shrinkToFit="1"/>
    </xf>
    <xf numFmtId="2" fontId="17" fillId="0" borderId="4" xfId="0" applyNumberFormat="1" applyFont="1" applyFill="1" applyBorder="1" applyAlignment="1">
      <alignment horizontal="right" shrinkToFit="1"/>
    </xf>
    <xf numFmtId="43" fontId="16" fillId="0" borderId="4" xfId="1" applyFont="1" applyFill="1" applyBorder="1" applyAlignment="1">
      <alignment horizontal="left"/>
    </xf>
    <xf numFmtId="0" fontId="2" fillId="2" borderId="12" xfId="2" applyFont="1" applyFill="1" applyBorder="1" applyAlignment="1">
      <alignment horizontal="left" vertical="center" wrapText="1"/>
    </xf>
    <xf numFmtId="4" fontId="2" fillId="2" borderId="13" xfId="0" applyNumberFormat="1" applyFont="1" applyFill="1" applyBorder="1" applyAlignment="1">
      <alignment vertical="center" wrapText="1"/>
    </xf>
    <xf numFmtId="43" fontId="2" fillId="2" borderId="13" xfId="3" applyFont="1" applyFill="1" applyBorder="1" applyAlignment="1">
      <alignment vertical="center" wrapText="1"/>
    </xf>
    <xf numFmtId="43" fontId="10" fillId="0" borderId="4" xfId="1" applyFont="1" applyBorder="1" applyAlignment="1">
      <alignment vertical="center" wrapText="1"/>
    </xf>
    <xf numFmtId="43" fontId="11" fillId="0" borderId="4" xfId="1" applyFont="1" applyBorder="1" applyAlignment="1">
      <alignment horizontal="right" vertical="center" wrapText="1"/>
    </xf>
    <xf numFmtId="43" fontId="11" fillId="0" borderId="4" xfId="1" applyFont="1" applyBorder="1"/>
    <xf numFmtId="43" fontId="12" fillId="0" borderId="4" xfId="1" applyFont="1" applyBorder="1" applyAlignment="1">
      <alignment vertical="center" wrapText="1"/>
    </xf>
    <xf numFmtId="43" fontId="12" fillId="0" borderId="4" xfId="1" applyFont="1" applyBorder="1" applyAlignment="1">
      <alignment horizontal="center" vertical="center" wrapText="1"/>
    </xf>
    <xf numFmtId="43" fontId="5" fillId="0" borderId="6" xfId="1" applyFont="1" applyBorder="1" applyAlignment="1">
      <alignment wrapText="1"/>
    </xf>
    <xf numFmtId="43" fontId="5" fillId="0" borderId="6" xfId="1" applyFont="1" applyFill="1" applyBorder="1" applyAlignment="1">
      <alignment wrapText="1"/>
    </xf>
    <xf numFmtId="43" fontId="8" fillId="0" borderId="6" xfId="1" applyFont="1" applyFill="1" applyBorder="1" applyAlignment="1">
      <alignment wrapText="1"/>
    </xf>
    <xf numFmtId="0" fontId="5" fillId="0" borderId="7" xfId="2" applyFill="1" applyBorder="1" applyAlignment="1">
      <alignment wrapText="1"/>
    </xf>
    <xf numFmtId="43" fontId="3" fillId="0" borderId="9" xfId="3" applyFont="1" applyFill="1" applyBorder="1" applyAlignment="1">
      <alignment vertical="center" wrapText="1"/>
    </xf>
    <xf numFmtId="0" fontId="11" fillId="0" borderId="10" xfId="2" applyFont="1" applyFill="1" applyBorder="1" applyAlignment="1">
      <alignment wrapText="1"/>
    </xf>
    <xf numFmtId="43" fontId="11" fillId="0" borderId="11" xfId="1" applyFont="1" applyBorder="1" applyAlignment="1">
      <alignment wrapText="1"/>
    </xf>
    <xf numFmtId="43" fontId="11" fillId="0" borderId="11" xfId="1" applyFont="1" applyFill="1" applyBorder="1" applyAlignment="1">
      <alignment wrapText="1"/>
    </xf>
    <xf numFmtId="0" fontId="5" fillId="0" borderId="0" xfId="2" applyFont="1" applyFill="1" applyAlignment="1">
      <alignment wrapText="1"/>
    </xf>
    <xf numFmtId="4" fontId="13" fillId="0" borderId="4" xfId="0" applyNumberFormat="1" applyFont="1" applyBorder="1" applyAlignment="1">
      <alignment horizontal="right" shrinkToFit="1"/>
    </xf>
    <xf numFmtId="43" fontId="10" fillId="0" borderId="4" xfId="3" applyFont="1" applyFill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9" fillId="2" borderId="1" xfId="2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43" fontId="9" fillId="2" borderId="2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5" fillId="0" borderId="0" xfId="2" applyFill="1" applyAlignment="1">
      <alignment horizontal="center" vertical="center" wrapText="1"/>
    </xf>
    <xf numFmtId="0" fontId="14" fillId="0" borderId="0" xfId="2" applyFont="1" applyFill="1" applyAlignment="1">
      <alignment horizontal="center" vertical="center" wrapText="1"/>
    </xf>
    <xf numFmtId="0" fontId="14" fillId="0" borderId="0" xfId="2" applyFont="1" applyFill="1" applyAlignment="1">
      <alignment wrapText="1"/>
    </xf>
    <xf numFmtId="0" fontId="18" fillId="0" borderId="0" xfId="2" applyFont="1" applyFill="1" applyAlignment="1">
      <alignment vertical="top" wrapText="1"/>
    </xf>
    <xf numFmtId="0" fontId="19" fillId="0" borderId="0" xfId="2" applyFont="1" applyFill="1" applyAlignment="1">
      <alignment vertical="top" wrapText="1"/>
    </xf>
    <xf numFmtId="43" fontId="8" fillId="0" borderId="15" xfId="1" applyFont="1" applyFill="1" applyBorder="1" applyAlignment="1">
      <alignment wrapText="1"/>
    </xf>
    <xf numFmtId="43" fontId="3" fillId="0" borderId="16" xfId="1" applyFont="1" applyFill="1" applyBorder="1" applyAlignment="1">
      <alignment vertical="center" wrapText="1"/>
    </xf>
    <xf numFmtId="43" fontId="1" fillId="0" borderId="16" xfId="1" applyFont="1" applyFill="1" applyBorder="1" applyAlignment="1">
      <alignment vertical="center" wrapText="1"/>
    </xf>
    <xf numFmtId="43" fontId="11" fillId="0" borderId="16" xfId="1" applyFont="1" applyFill="1" applyBorder="1" applyAlignment="1">
      <alignment wrapText="1"/>
    </xf>
    <xf numFmtId="43" fontId="10" fillId="0" borderId="16" xfId="1" applyFont="1" applyFill="1" applyBorder="1" applyAlignment="1">
      <alignment wrapText="1"/>
    </xf>
    <xf numFmtId="43" fontId="11" fillId="0" borderId="17" xfId="1" applyFont="1" applyFill="1" applyBorder="1" applyAlignment="1">
      <alignment wrapText="1"/>
    </xf>
    <xf numFmtId="43" fontId="1" fillId="0" borderId="9" xfId="3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3" fontId="10" fillId="0" borderId="16" xfId="1" applyFont="1" applyBorder="1" applyAlignment="1">
      <alignment vertical="center" wrapText="1"/>
    </xf>
    <xf numFmtId="43" fontId="2" fillId="2" borderId="13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center" wrapText="1"/>
    </xf>
    <xf numFmtId="43" fontId="9" fillId="3" borderId="14" xfId="1" applyFont="1" applyFill="1" applyBorder="1" applyAlignment="1">
      <alignment horizontal="center" vertical="center" wrapText="1"/>
    </xf>
    <xf numFmtId="43" fontId="0" fillId="0" borderId="9" xfId="3" applyFont="1" applyFill="1" applyBorder="1" applyAlignment="1">
      <alignment vertical="center" wrapText="1"/>
    </xf>
    <xf numFmtId="4" fontId="11" fillId="0" borderId="4" xfId="0" applyNumberFormat="1" applyFont="1" applyFill="1" applyBorder="1" applyAlignment="1">
      <alignment horizontal="right" shrinkToFit="1"/>
    </xf>
    <xf numFmtId="43" fontId="11" fillId="0" borderId="16" xfId="1" applyFont="1" applyFill="1" applyBorder="1" applyAlignment="1">
      <alignment horizontal="right" shrinkToFit="1"/>
    </xf>
    <xf numFmtId="2" fontId="11" fillId="0" borderId="4" xfId="0" applyNumberFormat="1" applyFont="1" applyFill="1" applyBorder="1" applyAlignment="1">
      <alignment horizontal="right" shrinkToFit="1"/>
    </xf>
    <xf numFmtId="43" fontId="20" fillId="0" borderId="0" xfId="1" applyFont="1" applyFill="1" applyAlignment="1">
      <alignment wrapText="1"/>
    </xf>
    <xf numFmtId="43" fontId="0" fillId="0" borderId="0" xfId="0" applyNumberFormat="1"/>
    <xf numFmtId="0" fontId="0" fillId="0" borderId="0" xfId="0" applyAlignment="1">
      <alignment horizontal="center" wrapText="1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2" applyFill="1" applyAlignment="1">
      <alignment horizontal="center" wrapText="1"/>
    </xf>
    <xf numFmtId="0" fontId="14" fillId="0" borderId="0" xfId="2" applyFont="1" applyFill="1" applyAlignment="1">
      <alignment horizontal="center" wrapText="1"/>
    </xf>
    <xf numFmtId="0" fontId="5" fillId="0" borderId="0" xfId="2" applyFont="1" applyFill="1" applyAlignment="1">
      <alignment horizontal="center" wrapText="1"/>
    </xf>
    <xf numFmtId="43" fontId="11" fillId="0" borderId="0" xfId="2" applyNumberFormat="1" applyFont="1" applyFill="1" applyAlignment="1">
      <alignment wrapText="1"/>
    </xf>
  </cellXfs>
  <cellStyles count="7">
    <cellStyle name="Millares" xfId="1" builtinId="3"/>
    <cellStyle name="Millares 11 2" xfId="4" xr:uid="{02133B0B-5147-401D-8D83-5BF7249D48A2}"/>
    <cellStyle name="Millares 2" xfId="3" xr:uid="{A1D0055D-6EAC-4251-8164-74D5BF222816}"/>
    <cellStyle name="Normal" xfId="0" builtinId="0"/>
    <cellStyle name="Normal 2" xfId="2" xr:uid="{A73689BA-7948-41EB-B773-4F70561D1A06}"/>
    <cellStyle name="Normal 2 2" xfId="5" xr:uid="{C436CEB6-FD2C-47A7-B319-0741B4D1FB29}"/>
    <cellStyle name="Normal 3" xfId="6" xr:uid="{4817677A-3478-419C-B269-F854F4BBF0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17324</xdr:colOff>
      <xdr:row>0</xdr:row>
      <xdr:rowOff>85725</xdr:rowOff>
    </xdr:from>
    <xdr:to>
      <xdr:col>1</xdr:col>
      <xdr:colOff>1057275</xdr:colOff>
      <xdr:row>5</xdr:row>
      <xdr:rowOff>48721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1EB9122-4EE2-490E-984B-3C1CA346C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749" y="85725"/>
          <a:ext cx="1039951" cy="934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1190625</xdr:colOff>
      <xdr:row>0</xdr:row>
      <xdr:rowOff>38100</xdr:rowOff>
    </xdr:from>
    <xdr:to>
      <xdr:col>1</xdr:col>
      <xdr:colOff>3543760</xdr:colOff>
      <xdr:row>4</xdr:row>
      <xdr:rowOff>142875</xdr:rowOff>
    </xdr:to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878ED068-B585-4CC0-8BB1-69D7D44E7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38100"/>
          <a:ext cx="2353135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742950</xdr:colOff>
      <xdr:row>0</xdr:row>
      <xdr:rowOff>0</xdr:rowOff>
    </xdr:from>
    <xdr:to>
      <xdr:col>5</xdr:col>
      <xdr:colOff>847725</xdr:colOff>
      <xdr:row>5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C972BF-C534-4BEB-A96D-20803CB681FC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10525" y="0"/>
          <a:ext cx="11144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C4BB3-86CD-44E7-9317-792A9DBF8033}">
  <dimension ref="A1:M98"/>
  <sheetViews>
    <sheetView tabSelected="1" topLeftCell="A19" workbookViewId="0">
      <selection activeCell="I94" sqref="I94"/>
    </sheetView>
  </sheetViews>
  <sheetFormatPr baseColWidth="10" defaultColWidth="9.140625" defaultRowHeight="15"/>
  <cols>
    <col min="1" max="1" width="5.28515625" style="1" customWidth="1"/>
    <col min="2" max="2" width="71.7109375" style="1" customWidth="1"/>
    <col min="3" max="3" width="16" style="48" customWidth="1"/>
    <col min="4" max="4" width="16" style="1" customWidth="1"/>
    <col min="5" max="5" width="15.140625" style="3" bestFit="1" customWidth="1"/>
    <col min="6" max="6" width="14.5703125" style="2" bestFit="1" customWidth="1"/>
    <col min="7" max="8" width="13.85546875" style="2" customWidth="1"/>
    <col min="9" max="9" width="15.28515625" style="1" bestFit="1" customWidth="1"/>
    <col min="10" max="10" width="9.140625" style="1"/>
    <col min="11" max="13" width="12.5703125" style="1" bestFit="1" customWidth="1"/>
    <col min="14" max="16384" width="9.140625" style="1"/>
  </cols>
  <sheetData>
    <row r="1" spans="1:13" ht="13.5" customHeight="1">
      <c r="B1" s="81" t="s">
        <v>0</v>
      </c>
      <c r="C1" s="81"/>
      <c r="D1" s="81"/>
      <c r="E1" s="81"/>
      <c r="F1" s="81"/>
      <c r="G1" s="81"/>
      <c r="H1" s="81"/>
      <c r="I1" s="81"/>
    </row>
    <row r="2" spans="1:13" ht="13.5" customHeight="1">
      <c r="B2" s="81" t="s">
        <v>1</v>
      </c>
      <c r="C2" s="81"/>
      <c r="D2" s="81"/>
      <c r="E2" s="81"/>
      <c r="F2" s="81"/>
      <c r="G2" s="81"/>
      <c r="H2" s="81"/>
      <c r="I2" s="81"/>
    </row>
    <row r="3" spans="1:13" ht="18.75">
      <c r="B3" s="81" t="s">
        <v>90</v>
      </c>
      <c r="C3" s="81"/>
      <c r="D3" s="81"/>
      <c r="E3" s="81"/>
      <c r="F3" s="81"/>
      <c r="G3" s="81"/>
      <c r="H3" s="81"/>
      <c r="I3" s="81"/>
    </row>
    <row r="4" spans="1:13" ht="15.75">
      <c r="B4" s="82" t="s">
        <v>2</v>
      </c>
      <c r="C4" s="82"/>
      <c r="D4" s="82"/>
      <c r="E4" s="82"/>
      <c r="F4" s="82"/>
      <c r="G4" s="82"/>
      <c r="H4" s="82"/>
      <c r="I4" s="82"/>
    </row>
    <row r="5" spans="1:13">
      <c r="B5" s="83" t="s">
        <v>102</v>
      </c>
      <c r="C5" s="83"/>
      <c r="D5" s="83"/>
      <c r="E5" s="83"/>
      <c r="F5" s="83"/>
      <c r="G5" s="83"/>
      <c r="H5" s="83"/>
      <c r="I5" s="83"/>
    </row>
    <row r="6" spans="1:13" ht="15.75" thickBot="1">
      <c r="I6" s="4"/>
    </row>
    <row r="7" spans="1:13" ht="48" thickBot="1">
      <c r="B7" s="52" t="s">
        <v>3</v>
      </c>
      <c r="C7" s="53" t="s">
        <v>87</v>
      </c>
      <c r="D7" s="73" t="s">
        <v>88</v>
      </c>
      <c r="E7" s="54" t="s">
        <v>4</v>
      </c>
      <c r="F7" s="55" t="s">
        <v>5</v>
      </c>
      <c r="G7" s="55" t="s">
        <v>98</v>
      </c>
      <c r="H7" s="55" t="s">
        <v>99</v>
      </c>
      <c r="I7" s="56" t="s">
        <v>6</v>
      </c>
    </row>
    <row r="8" spans="1:13" ht="14.25" customHeight="1">
      <c r="B8" s="19" t="s">
        <v>7</v>
      </c>
      <c r="C8" s="20"/>
      <c r="D8" s="40"/>
      <c r="E8" s="41"/>
      <c r="F8" s="42"/>
      <c r="G8" s="62"/>
      <c r="H8" s="62"/>
      <c r="I8" s="43"/>
    </row>
    <row r="9" spans="1:13" s="6" customFormat="1" ht="14.25" customHeight="1">
      <c r="B9" s="21" t="s">
        <v>8</v>
      </c>
      <c r="C9" s="22">
        <f>+C10+C11+C12+C13+C14</f>
        <v>269499965</v>
      </c>
      <c r="D9" s="22">
        <f>+D10+D11+D12+D13+D14</f>
        <v>6989690.7999999998</v>
      </c>
      <c r="E9" s="5">
        <f>+E10+E11+E12+E14</f>
        <v>0</v>
      </c>
      <c r="F9" s="5">
        <f t="shared" ref="F9" si="0">+F10+F11+F12+F14</f>
        <v>31174659.150000002</v>
      </c>
      <c r="G9" s="5">
        <v>19324534.829999998</v>
      </c>
      <c r="H9" s="5">
        <f>+H10+H11+H12+H13+H14</f>
        <v>15203408.739999998</v>
      </c>
      <c r="I9" s="44">
        <f>+E9+F9+G9+H9</f>
        <v>65702602.719999999</v>
      </c>
    </row>
    <row r="10" spans="1:13" s="9" customFormat="1" ht="14.25" customHeight="1">
      <c r="B10" s="23" t="s">
        <v>9</v>
      </c>
      <c r="C10" s="49">
        <v>172502576</v>
      </c>
      <c r="D10" s="24">
        <v>6123000</v>
      </c>
      <c r="E10" s="7"/>
      <c r="F10" s="75">
        <v>25736687</v>
      </c>
      <c r="G10" s="76">
        <v>12934056</v>
      </c>
      <c r="H10" s="76">
        <v>13058368.5</v>
      </c>
      <c r="I10" s="74">
        <f>+E10+F10+G10+H10</f>
        <v>51729111.5</v>
      </c>
    </row>
    <row r="11" spans="1:13" s="9" customFormat="1" ht="14.25" customHeight="1">
      <c r="B11" s="23" t="s">
        <v>10</v>
      </c>
      <c r="C11" s="49">
        <v>69803099</v>
      </c>
      <c r="D11" s="36"/>
      <c r="E11" s="10"/>
      <c r="F11" s="75">
        <v>1501000</v>
      </c>
      <c r="G11" s="76">
        <v>4428946</v>
      </c>
      <c r="H11" s="76">
        <v>164500</v>
      </c>
      <c r="I11" s="74">
        <f t="shared" ref="I11:I14" si="1">+E11+F11+G11+H11</f>
        <v>6094446</v>
      </c>
    </row>
    <row r="12" spans="1:13" s="9" customFormat="1" ht="14.25" customHeight="1">
      <c r="B12" s="23" t="s">
        <v>11</v>
      </c>
      <c r="C12" s="49"/>
      <c r="D12" s="24"/>
      <c r="E12" s="7"/>
      <c r="F12" s="27"/>
      <c r="G12" s="65"/>
      <c r="H12" s="65">
        <v>0</v>
      </c>
      <c r="I12" s="74">
        <f t="shared" si="1"/>
        <v>0</v>
      </c>
    </row>
    <row r="13" spans="1:13" s="9" customFormat="1" ht="14.25" customHeight="1">
      <c r="B13" s="23" t="s">
        <v>12</v>
      </c>
      <c r="C13" s="49">
        <v>4000000</v>
      </c>
      <c r="D13" s="24"/>
      <c r="E13" s="7"/>
      <c r="F13" s="77">
        <v>0</v>
      </c>
      <c r="G13" s="76"/>
      <c r="H13" s="76">
        <v>0</v>
      </c>
      <c r="I13" s="74">
        <f t="shared" si="1"/>
        <v>0</v>
      </c>
    </row>
    <row r="14" spans="1:13" s="9" customFormat="1" ht="14.25" customHeight="1">
      <c r="B14" s="23" t="s">
        <v>13</v>
      </c>
      <c r="C14" s="49">
        <v>23194290</v>
      </c>
      <c r="D14" s="24">
        <v>866690.8</v>
      </c>
      <c r="E14" s="7"/>
      <c r="F14" s="75">
        <v>3936972.1500000008</v>
      </c>
      <c r="G14" s="76">
        <v>1961532.8299999996</v>
      </c>
      <c r="H14" s="76">
        <v>1980540.2399999993</v>
      </c>
      <c r="I14" s="74">
        <f t="shared" si="1"/>
        <v>7879045.2199999997</v>
      </c>
      <c r="K14" s="88"/>
      <c r="L14" s="15"/>
      <c r="M14" s="88"/>
    </row>
    <row r="15" spans="1:13" s="6" customFormat="1" ht="14.25" customHeight="1">
      <c r="B15" s="21" t="s">
        <v>14</v>
      </c>
      <c r="C15" s="22">
        <f>+C16+C17+C18+C19+C20+C21+C22+C23+C24</f>
        <v>16281000</v>
      </c>
      <c r="D15" s="22">
        <f>+D16+D17+D18+D19+D20+D21+D22+D23+D24</f>
        <v>2747535.9</v>
      </c>
      <c r="E15" s="22">
        <f>+E16+E17+E18+E19+E20+E21+E22+E23+E24</f>
        <v>898502.52</v>
      </c>
      <c r="F15" s="5">
        <v>570540.33999999985</v>
      </c>
      <c r="G15" s="63">
        <v>2139143.4900000002</v>
      </c>
      <c r="H15" s="63">
        <f>+H16+H17+H18+H19+H20+H21+H22+H23+H24</f>
        <v>1631713.78</v>
      </c>
      <c r="I15" s="44">
        <f>+E15+F15+G15+H15</f>
        <v>5239900.13</v>
      </c>
    </row>
    <row r="16" spans="1:13" s="9" customFormat="1" ht="14.25" customHeight="1">
      <c r="A16" s="11"/>
      <c r="B16" s="23" t="s">
        <v>15</v>
      </c>
      <c r="C16" s="49">
        <v>7191000</v>
      </c>
      <c r="D16" s="8">
        <v>275000</v>
      </c>
      <c r="E16" s="31">
        <v>898502.52</v>
      </c>
      <c r="F16" s="7">
        <v>570540.33999999985</v>
      </c>
      <c r="G16" s="64">
        <v>547008.41999999993</v>
      </c>
      <c r="H16" s="64">
        <v>221706.54000000004</v>
      </c>
      <c r="I16" s="68">
        <f>+E16+F16+G16+H16</f>
        <v>2237757.8199999998</v>
      </c>
    </row>
    <row r="17" spans="2:9" s="9" customFormat="1" ht="14.25" customHeight="1">
      <c r="B17" s="23" t="s">
        <v>16</v>
      </c>
      <c r="C17" s="49">
        <v>700000</v>
      </c>
      <c r="D17" s="28"/>
      <c r="E17" s="7"/>
      <c r="F17" s="7">
        <v>0</v>
      </c>
      <c r="G17" s="64"/>
      <c r="H17" s="64">
        <v>0</v>
      </c>
      <c r="I17" s="68">
        <f t="shared" ref="I17:I24" si="2">+E17+F17+G17+H17</f>
        <v>0</v>
      </c>
    </row>
    <row r="18" spans="2:9" s="9" customFormat="1" ht="14.25" customHeight="1">
      <c r="B18" s="23" t="s">
        <v>17</v>
      </c>
      <c r="C18" s="49">
        <v>2600000</v>
      </c>
      <c r="D18" s="29">
        <v>2222535.9</v>
      </c>
      <c r="E18" s="7"/>
      <c r="F18" s="7">
        <v>0</v>
      </c>
      <c r="G18" s="64">
        <v>1321832.5</v>
      </c>
      <c r="H18" s="64">
        <v>1261400</v>
      </c>
      <c r="I18" s="68">
        <f t="shared" si="2"/>
        <v>2583232.5</v>
      </c>
    </row>
    <row r="19" spans="2:9" s="9" customFormat="1" ht="14.25" customHeight="1">
      <c r="B19" s="23" t="s">
        <v>18</v>
      </c>
      <c r="C19" s="49">
        <v>142000</v>
      </c>
      <c r="D19" s="29">
        <v>-40000</v>
      </c>
      <c r="E19" s="7"/>
      <c r="F19" s="7">
        <v>0</v>
      </c>
      <c r="G19" s="64"/>
      <c r="H19" s="64">
        <v>30000</v>
      </c>
      <c r="I19" s="68">
        <f t="shared" si="2"/>
        <v>30000</v>
      </c>
    </row>
    <row r="20" spans="2:9" s="9" customFormat="1" ht="14.25" customHeight="1">
      <c r="B20" s="23" t="s">
        <v>19</v>
      </c>
      <c r="C20" s="49">
        <v>464000</v>
      </c>
      <c r="D20" s="29">
        <v>-74000</v>
      </c>
      <c r="E20" s="7"/>
      <c r="F20" s="7">
        <v>0</v>
      </c>
      <c r="G20" s="64"/>
      <c r="H20" s="64">
        <v>0</v>
      </c>
      <c r="I20" s="68">
        <f t="shared" si="2"/>
        <v>0</v>
      </c>
    </row>
    <row r="21" spans="2:9" s="9" customFormat="1" ht="14.25" customHeight="1">
      <c r="B21" s="23" t="s">
        <v>20</v>
      </c>
      <c r="C21" s="49">
        <v>1050000</v>
      </c>
      <c r="D21" s="30"/>
      <c r="E21" s="7"/>
      <c r="F21" s="7">
        <v>0</v>
      </c>
      <c r="G21" s="64"/>
      <c r="H21" s="64">
        <v>0</v>
      </c>
      <c r="I21" s="68">
        <f t="shared" si="2"/>
        <v>0</v>
      </c>
    </row>
    <row r="22" spans="2:9" s="9" customFormat="1" ht="25.5" customHeight="1">
      <c r="B22" s="23" t="s">
        <v>21</v>
      </c>
      <c r="C22" s="49">
        <v>2004000</v>
      </c>
      <c r="D22" s="29"/>
      <c r="E22" s="7"/>
      <c r="F22" s="7">
        <v>0</v>
      </c>
      <c r="G22" s="64">
        <v>61218.77</v>
      </c>
      <c r="H22" s="64">
        <v>44207.24</v>
      </c>
      <c r="I22" s="68">
        <f t="shared" si="2"/>
        <v>105426.01</v>
      </c>
    </row>
    <row r="23" spans="2:9" s="9" customFormat="1" ht="14.25" customHeight="1">
      <c r="B23" s="23" t="s">
        <v>22</v>
      </c>
      <c r="C23" s="49">
        <v>1050000</v>
      </c>
      <c r="D23" s="37">
        <v>-50000</v>
      </c>
      <c r="E23" s="7"/>
      <c r="F23" s="7">
        <v>0</v>
      </c>
      <c r="G23" s="64">
        <v>29950</v>
      </c>
      <c r="H23" s="64">
        <v>28400</v>
      </c>
      <c r="I23" s="68">
        <f t="shared" si="2"/>
        <v>58350</v>
      </c>
    </row>
    <row r="24" spans="2:9" s="9" customFormat="1" ht="14.25" customHeight="1">
      <c r="B24" s="23" t="s">
        <v>23</v>
      </c>
      <c r="C24" s="49">
        <v>1080000</v>
      </c>
      <c r="D24" s="37">
        <v>414000</v>
      </c>
      <c r="E24" s="7"/>
      <c r="F24" s="7">
        <v>0</v>
      </c>
      <c r="G24" s="64">
        <v>179133.8</v>
      </c>
      <c r="H24" s="64">
        <v>46000</v>
      </c>
      <c r="I24" s="68">
        <f t="shared" si="2"/>
        <v>225133.8</v>
      </c>
    </row>
    <row r="25" spans="2:9" s="6" customFormat="1" ht="14.25" customHeight="1">
      <c r="B25" s="21" t="s">
        <v>24</v>
      </c>
      <c r="C25" s="22">
        <f>+C26+C27+C28+C29+C30+C31+C32+C33+C34</f>
        <v>9230000</v>
      </c>
      <c r="D25" s="22">
        <f t="shared" ref="D25:G25" si="3">+D26+D27+D28+D29+D30+D31+D32+D33+D34</f>
        <v>305200</v>
      </c>
      <c r="E25" s="22">
        <f t="shared" si="3"/>
        <v>0</v>
      </c>
      <c r="F25" s="22">
        <f t="shared" si="3"/>
        <v>0</v>
      </c>
      <c r="G25" s="22">
        <f t="shared" si="3"/>
        <v>1401219.17</v>
      </c>
      <c r="H25" s="22">
        <f>+H26+H27+H28+H29+H30+H31+H32+H33+H34</f>
        <v>506893.73000000004</v>
      </c>
      <c r="I25" s="22">
        <f>+E25+F25+G25+H25</f>
        <v>1908112.9</v>
      </c>
    </row>
    <row r="26" spans="2:9" s="9" customFormat="1" ht="14.25" customHeight="1">
      <c r="B26" s="23" t="s">
        <v>25</v>
      </c>
      <c r="C26" s="49">
        <v>610000</v>
      </c>
      <c r="D26" s="24"/>
      <c r="E26" s="7"/>
      <c r="F26" s="8">
        <v>0</v>
      </c>
      <c r="G26" s="65">
        <v>83246.5</v>
      </c>
      <c r="H26" s="65">
        <v>75707.200000000012</v>
      </c>
      <c r="I26" s="68">
        <f>+E26+F26+G26+H26</f>
        <v>158953.70000000001</v>
      </c>
    </row>
    <row r="27" spans="2:9" s="9" customFormat="1" ht="14.25" customHeight="1">
      <c r="B27" s="23" t="s">
        <v>26</v>
      </c>
      <c r="C27" s="49">
        <v>550000</v>
      </c>
      <c r="D27" s="24">
        <v>-334500</v>
      </c>
      <c r="E27" s="7"/>
      <c r="F27" s="8">
        <v>0</v>
      </c>
      <c r="G27" s="65"/>
      <c r="H27" s="65">
        <v>274.39999999999998</v>
      </c>
      <c r="I27" s="68">
        <f t="shared" ref="I27:I34" si="4">+E27+F27+G27+H27</f>
        <v>274.39999999999998</v>
      </c>
    </row>
    <row r="28" spans="2:9" s="9" customFormat="1" ht="14.25" customHeight="1">
      <c r="B28" s="23" t="s">
        <v>27</v>
      </c>
      <c r="C28" s="49">
        <v>950000</v>
      </c>
      <c r="D28" s="24">
        <v>90000</v>
      </c>
      <c r="E28" s="7"/>
      <c r="F28" s="8"/>
      <c r="G28" s="65"/>
      <c r="H28" s="65">
        <v>271354.53999999998</v>
      </c>
      <c r="I28" s="68">
        <f t="shared" si="4"/>
        <v>271354.53999999998</v>
      </c>
    </row>
    <row r="29" spans="2:9" s="9" customFormat="1" ht="14.25" customHeight="1">
      <c r="B29" s="23" t="s">
        <v>28</v>
      </c>
      <c r="C29" s="49">
        <v>30000</v>
      </c>
      <c r="D29" s="24"/>
      <c r="E29" s="7"/>
      <c r="F29" s="8">
        <v>0</v>
      </c>
      <c r="G29" s="65"/>
      <c r="H29" s="65"/>
      <c r="I29" s="68">
        <f t="shared" si="4"/>
        <v>0</v>
      </c>
    </row>
    <row r="30" spans="2:9" s="9" customFormat="1" ht="14.25" customHeight="1">
      <c r="B30" s="23" t="s">
        <v>29</v>
      </c>
      <c r="C30" s="49">
        <v>245000</v>
      </c>
      <c r="D30" s="24">
        <v>5500</v>
      </c>
      <c r="E30" s="7"/>
      <c r="F30" s="8">
        <v>0</v>
      </c>
      <c r="G30" s="65">
        <v>21000</v>
      </c>
      <c r="H30" s="65">
        <v>885.88000000000102</v>
      </c>
      <c r="I30" s="68">
        <f t="shared" si="4"/>
        <v>21885.88</v>
      </c>
    </row>
    <row r="31" spans="2:9" s="9" customFormat="1" ht="14.25" customHeight="1">
      <c r="B31" s="23" t="s">
        <v>30</v>
      </c>
      <c r="C31" s="49">
        <v>430000</v>
      </c>
      <c r="D31" s="24">
        <v>-136500</v>
      </c>
      <c r="E31" s="7"/>
      <c r="F31" s="8">
        <v>0</v>
      </c>
      <c r="G31" s="65">
        <v>7670</v>
      </c>
      <c r="H31" s="65">
        <v>38035.99</v>
      </c>
      <c r="I31" s="68">
        <f t="shared" si="4"/>
        <v>45705.99</v>
      </c>
    </row>
    <row r="32" spans="2:9" s="9" customFormat="1" ht="14.25" customHeight="1">
      <c r="B32" s="23" t="s">
        <v>31</v>
      </c>
      <c r="C32" s="49">
        <v>4220000</v>
      </c>
      <c r="D32" s="24">
        <v>300000</v>
      </c>
      <c r="E32" s="7"/>
      <c r="F32" s="8">
        <v>0</v>
      </c>
      <c r="G32" s="65">
        <v>976449.84</v>
      </c>
      <c r="H32" s="65">
        <v>0</v>
      </c>
      <c r="I32" s="68">
        <f t="shared" si="4"/>
        <v>976449.84</v>
      </c>
    </row>
    <row r="33" spans="2:9" s="9" customFormat="1" ht="25.5" customHeight="1">
      <c r="B33" s="23" t="s">
        <v>32</v>
      </c>
      <c r="C33" s="27"/>
      <c r="D33" s="24"/>
      <c r="E33" s="7"/>
      <c r="F33" s="8">
        <v>0</v>
      </c>
      <c r="G33" s="65"/>
      <c r="H33" s="65">
        <v>0</v>
      </c>
      <c r="I33" s="68">
        <f t="shared" si="4"/>
        <v>0</v>
      </c>
    </row>
    <row r="34" spans="2:9" s="9" customFormat="1" ht="14.25" customHeight="1">
      <c r="B34" s="23" t="s">
        <v>33</v>
      </c>
      <c r="C34" s="49">
        <v>2195000</v>
      </c>
      <c r="D34" s="24">
        <v>380700</v>
      </c>
      <c r="E34" s="7"/>
      <c r="F34" s="8"/>
      <c r="G34" s="65">
        <v>312852.83</v>
      </c>
      <c r="H34" s="65">
        <v>120635.72000000003</v>
      </c>
      <c r="I34" s="68">
        <f t="shared" si="4"/>
        <v>433488.55000000005</v>
      </c>
    </row>
    <row r="35" spans="2:9" s="6" customFormat="1" ht="14.25" customHeight="1">
      <c r="B35" s="21" t="s">
        <v>34</v>
      </c>
      <c r="C35" s="22">
        <f>+C36+C37+C38+C39+C40+C41+C42</f>
        <v>90000</v>
      </c>
      <c r="D35" s="22">
        <f t="shared" ref="D35:E35" si="5">+D36+D37+D38+D39+D40+D41+D42</f>
        <v>0</v>
      </c>
      <c r="E35" s="22">
        <f t="shared" si="5"/>
        <v>0</v>
      </c>
      <c r="F35" s="22">
        <f>+F36+F37+F38+F39+F40+F41+F42</f>
        <v>0</v>
      </c>
      <c r="G35" s="22">
        <f t="shared" ref="G35:H35" si="6">+G36+G37+G38+G39+G40+G41+G42</f>
        <v>0</v>
      </c>
      <c r="H35" s="22">
        <f t="shared" si="6"/>
        <v>0</v>
      </c>
      <c r="I35" s="22">
        <f>+E35+F35+G35+H35</f>
        <v>0</v>
      </c>
    </row>
    <row r="36" spans="2:9" s="9" customFormat="1" ht="14.25" customHeight="1">
      <c r="B36" s="23" t="s">
        <v>35</v>
      </c>
      <c r="C36" s="49">
        <v>90000</v>
      </c>
      <c r="D36" s="36"/>
      <c r="E36" s="7"/>
      <c r="F36" s="8"/>
      <c r="G36" s="65"/>
      <c r="H36" s="65">
        <v>0</v>
      </c>
      <c r="I36" s="68">
        <f>+E36+F36+G36+H36</f>
        <v>0</v>
      </c>
    </row>
    <row r="37" spans="2:9" s="9" customFormat="1" ht="14.25" customHeight="1">
      <c r="B37" s="23" t="s">
        <v>36</v>
      </c>
      <c r="C37" s="26"/>
      <c r="D37" s="24"/>
      <c r="E37" s="7"/>
      <c r="F37" s="8"/>
      <c r="G37" s="65"/>
      <c r="H37" s="65">
        <v>0</v>
      </c>
      <c r="I37" s="68">
        <f t="shared" ref="I37:I50" si="7">+E37+F37+G37+H37</f>
        <v>0</v>
      </c>
    </row>
    <row r="38" spans="2:9" s="9" customFormat="1" ht="14.25" customHeight="1">
      <c r="B38" s="23" t="s">
        <v>37</v>
      </c>
      <c r="C38" s="26"/>
      <c r="D38" s="24"/>
      <c r="E38" s="7"/>
      <c r="F38" s="8"/>
      <c r="G38" s="65"/>
      <c r="H38" s="65">
        <v>0</v>
      </c>
      <c r="I38" s="68">
        <f t="shared" si="7"/>
        <v>0</v>
      </c>
    </row>
    <row r="39" spans="2:9" s="9" customFormat="1" ht="14.25" customHeight="1">
      <c r="B39" s="23" t="s">
        <v>38</v>
      </c>
      <c r="C39" s="26"/>
      <c r="D39" s="24"/>
      <c r="E39" s="7"/>
      <c r="F39" s="8"/>
      <c r="G39" s="65"/>
      <c r="H39" s="65">
        <v>0</v>
      </c>
      <c r="I39" s="68">
        <f t="shared" si="7"/>
        <v>0</v>
      </c>
    </row>
    <row r="40" spans="2:9" s="9" customFormat="1" ht="14.25" customHeight="1">
      <c r="B40" s="23" t="s">
        <v>39</v>
      </c>
      <c r="C40" s="26"/>
      <c r="D40" s="24"/>
      <c r="E40" s="7"/>
      <c r="F40" s="8"/>
      <c r="G40" s="65"/>
      <c r="H40" s="65">
        <v>0</v>
      </c>
      <c r="I40" s="68">
        <f t="shared" si="7"/>
        <v>0</v>
      </c>
    </row>
    <row r="41" spans="2:9" s="9" customFormat="1" ht="14.25" customHeight="1">
      <c r="B41" s="23" t="s">
        <v>40</v>
      </c>
      <c r="C41" s="26"/>
      <c r="D41" s="24"/>
      <c r="E41" s="7"/>
      <c r="F41" s="8"/>
      <c r="G41" s="65"/>
      <c r="H41" s="65">
        <v>0</v>
      </c>
      <c r="I41" s="68">
        <f t="shared" si="7"/>
        <v>0</v>
      </c>
    </row>
    <row r="42" spans="2:9" s="9" customFormat="1" ht="14.25" customHeight="1">
      <c r="B42" s="23" t="s">
        <v>41</v>
      </c>
      <c r="C42" s="26"/>
      <c r="D42" s="24"/>
      <c r="E42" s="7"/>
      <c r="F42" s="8"/>
      <c r="G42" s="65"/>
      <c r="H42" s="65">
        <v>0</v>
      </c>
      <c r="I42" s="68">
        <f t="shared" si="7"/>
        <v>0</v>
      </c>
    </row>
    <row r="43" spans="2:9" s="6" customFormat="1" ht="14.25" customHeight="1">
      <c r="B43" s="21" t="s">
        <v>42</v>
      </c>
      <c r="C43" s="26"/>
      <c r="D43" s="24"/>
      <c r="E43" s="5"/>
      <c r="F43" s="12"/>
      <c r="G43" s="66"/>
      <c r="H43" s="66">
        <v>0</v>
      </c>
      <c r="I43" s="68">
        <f t="shared" si="7"/>
        <v>0</v>
      </c>
    </row>
    <row r="44" spans="2:9" s="9" customFormat="1" ht="14.25" customHeight="1">
      <c r="B44" s="23" t="s">
        <v>43</v>
      </c>
      <c r="C44" s="26"/>
      <c r="D44" s="24"/>
      <c r="E44" s="7"/>
      <c r="F44" s="8"/>
      <c r="G44" s="65"/>
      <c r="H44" s="65">
        <v>0</v>
      </c>
      <c r="I44" s="68">
        <f t="shared" si="7"/>
        <v>0</v>
      </c>
    </row>
    <row r="45" spans="2:9" s="9" customFormat="1" ht="14.25" customHeight="1">
      <c r="B45" s="23" t="s">
        <v>44</v>
      </c>
      <c r="C45" s="26"/>
      <c r="D45" s="24"/>
      <c r="E45" s="7"/>
      <c r="F45" s="8"/>
      <c r="G45" s="65"/>
      <c r="H45" s="65">
        <v>0</v>
      </c>
      <c r="I45" s="68">
        <f t="shared" si="7"/>
        <v>0</v>
      </c>
    </row>
    <row r="46" spans="2:9" s="9" customFormat="1" ht="14.25" customHeight="1">
      <c r="B46" s="23" t="s">
        <v>45</v>
      </c>
      <c r="C46" s="26"/>
      <c r="D46" s="24"/>
      <c r="E46" s="7"/>
      <c r="F46" s="8"/>
      <c r="G46" s="65"/>
      <c r="H46" s="65">
        <v>0</v>
      </c>
      <c r="I46" s="68">
        <f t="shared" si="7"/>
        <v>0</v>
      </c>
    </row>
    <row r="47" spans="2:9" s="9" customFormat="1" ht="14.25" customHeight="1">
      <c r="B47" s="23" t="s">
        <v>46</v>
      </c>
      <c r="C47" s="26"/>
      <c r="D47" s="24"/>
      <c r="E47" s="7"/>
      <c r="F47" s="8"/>
      <c r="G47" s="65"/>
      <c r="H47" s="65">
        <v>0</v>
      </c>
      <c r="I47" s="68">
        <f t="shared" si="7"/>
        <v>0</v>
      </c>
    </row>
    <row r="48" spans="2:9" s="9" customFormat="1" ht="14.25" customHeight="1">
      <c r="B48" s="23" t="s">
        <v>47</v>
      </c>
      <c r="C48" s="26"/>
      <c r="D48" s="24"/>
      <c r="E48" s="7"/>
      <c r="F48" s="8"/>
      <c r="G48" s="65"/>
      <c r="H48" s="65">
        <v>0</v>
      </c>
      <c r="I48" s="68">
        <f t="shared" si="7"/>
        <v>0</v>
      </c>
    </row>
    <row r="49" spans="2:9" s="9" customFormat="1" ht="14.25" customHeight="1">
      <c r="B49" s="23" t="s">
        <v>48</v>
      </c>
      <c r="C49" s="26"/>
      <c r="D49" s="24"/>
      <c r="E49" s="7"/>
      <c r="F49" s="8"/>
      <c r="G49" s="65"/>
      <c r="H49" s="65">
        <v>0</v>
      </c>
      <c r="I49" s="68">
        <f t="shared" si="7"/>
        <v>0</v>
      </c>
    </row>
    <row r="50" spans="2:9" s="9" customFormat="1" ht="14.25" customHeight="1">
      <c r="B50" s="23" t="s">
        <v>49</v>
      </c>
      <c r="C50" s="26"/>
      <c r="D50" s="24"/>
      <c r="E50" s="7"/>
      <c r="F50" s="8"/>
      <c r="G50" s="65"/>
      <c r="H50" s="65">
        <v>0</v>
      </c>
      <c r="I50" s="68">
        <f t="shared" si="7"/>
        <v>0</v>
      </c>
    </row>
    <row r="51" spans="2:9" s="6" customFormat="1" ht="14.25" customHeight="1">
      <c r="B51" s="21" t="s">
        <v>50</v>
      </c>
      <c r="C51" s="22">
        <f>+C59+C56+C55+C53+C52</f>
        <v>5146617</v>
      </c>
      <c r="D51" s="22">
        <f>+D59+D56+D55+D53+D52</f>
        <v>147000</v>
      </c>
      <c r="E51" s="22">
        <f t="shared" ref="E51:H51" si="8">+E59+E56+E55+E53+E52</f>
        <v>0</v>
      </c>
      <c r="F51" s="22">
        <f t="shared" si="8"/>
        <v>0</v>
      </c>
      <c r="G51" s="22">
        <f t="shared" si="8"/>
        <v>0</v>
      </c>
      <c r="H51" s="22">
        <f t="shared" si="8"/>
        <v>127788.97</v>
      </c>
      <c r="I51" s="44">
        <f>+E51+F51+G51+H51</f>
        <v>127788.97</v>
      </c>
    </row>
    <row r="52" spans="2:9" s="9" customFormat="1" ht="14.25" customHeight="1">
      <c r="B52" s="23" t="s">
        <v>51</v>
      </c>
      <c r="C52" s="49">
        <v>2850000</v>
      </c>
      <c r="D52" s="24">
        <v>377000</v>
      </c>
      <c r="E52" s="7"/>
      <c r="F52" s="8"/>
      <c r="G52" s="65"/>
      <c r="H52" s="65">
        <v>109704.97</v>
      </c>
      <c r="I52" s="68">
        <f>+E52+F52+G52+H52</f>
        <v>109704.97</v>
      </c>
    </row>
    <row r="53" spans="2:9" s="9" customFormat="1" ht="14.25" customHeight="1">
      <c r="B53" s="23" t="s">
        <v>52</v>
      </c>
      <c r="C53" s="49">
        <v>100000</v>
      </c>
      <c r="D53" s="24">
        <v>-50000</v>
      </c>
      <c r="E53" s="7"/>
      <c r="F53" s="8"/>
      <c r="G53" s="65"/>
      <c r="H53" s="65">
        <v>0</v>
      </c>
      <c r="I53" s="68">
        <f t="shared" ref="I53:I60" si="9">+E53+F53+G53+H53</f>
        <v>0</v>
      </c>
    </row>
    <row r="54" spans="2:9" s="9" customFormat="1" ht="14.25" customHeight="1">
      <c r="B54" s="23" t="s">
        <v>53</v>
      </c>
      <c r="C54" s="26" t="s">
        <v>89</v>
      </c>
      <c r="D54" s="24"/>
      <c r="E54" s="7"/>
      <c r="F54" s="8"/>
      <c r="G54" s="65"/>
      <c r="H54" s="65">
        <v>0</v>
      </c>
      <c r="I54" s="68">
        <f t="shared" si="9"/>
        <v>0</v>
      </c>
    </row>
    <row r="55" spans="2:9" s="9" customFormat="1" ht="14.25" customHeight="1">
      <c r="B55" s="23" t="s">
        <v>54</v>
      </c>
      <c r="C55" s="49">
        <v>1286617</v>
      </c>
      <c r="D55" s="24">
        <v>-50000</v>
      </c>
      <c r="E55" s="7"/>
      <c r="F55" s="8"/>
      <c r="G55" s="65"/>
      <c r="H55" s="65">
        <v>12852</v>
      </c>
      <c r="I55" s="68">
        <f t="shared" si="9"/>
        <v>12852</v>
      </c>
    </row>
    <row r="56" spans="2:9" s="9" customFormat="1" ht="14.25" customHeight="1">
      <c r="B56" s="23" t="s">
        <v>55</v>
      </c>
      <c r="C56" s="49">
        <v>410000</v>
      </c>
      <c r="D56" s="24">
        <v>370000</v>
      </c>
      <c r="E56" s="7"/>
      <c r="F56" s="8"/>
      <c r="G56" s="65"/>
      <c r="H56" s="65">
        <v>5232</v>
      </c>
      <c r="I56" s="68">
        <f t="shared" si="9"/>
        <v>5232</v>
      </c>
    </row>
    <row r="57" spans="2:9" s="9" customFormat="1" ht="14.25" customHeight="1">
      <c r="B57" s="23" t="s">
        <v>56</v>
      </c>
      <c r="C57" s="27"/>
      <c r="D57" s="24"/>
      <c r="E57" s="7"/>
      <c r="F57" s="8"/>
      <c r="G57" s="65"/>
      <c r="H57" s="65">
        <v>0</v>
      </c>
      <c r="I57" s="68">
        <f t="shared" si="9"/>
        <v>0</v>
      </c>
    </row>
    <row r="58" spans="2:9" s="9" customFormat="1" ht="14.25" customHeight="1">
      <c r="B58" s="23" t="s">
        <v>57</v>
      </c>
      <c r="C58" s="26"/>
      <c r="D58" s="24"/>
      <c r="E58" s="7"/>
      <c r="F58" s="8"/>
      <c r="G58" s="65"/>
      <c r="H58" s="65">
        <v>0</v>
      </c>
      <c r="I58" s="68">
        <f t="shared" si="9"/>
        <v>0</v>
      </c>
    </row>
    <row r="59" spans="2:9" s="9" customFormat="1" ht="14.25" customHeight="1">
      <c r="B59" s="23" t="s">
        <v>58</v>
      </c>
      <c r="C59" s="49">
        <v>500000</v>
      </c>
      <c r="D59" s="24">
        <v>-500000</v>
      </c>
      <c r="E59" s="7"/>
      <c r="F59" s="8"/>
      <c r="G59" s="65"/>
      <c r="H59" s="65">
        <v>0</v>
      </c>
      <c r="I59" s="68">
        <f t="shared" si="9"/>
        <v>0</v>
      </c>
    </row>
    <row r="60" spans="2:9" s="9" customFormat="1" ht="14.25" customHeight="1">
      <c r="B60" s="23" t="s">
        <v>59</v>
      </c>
      <c r="C60" s="25"/>
      <c r="D60" s="24"/>
      <c r="E60" s="7"/>
      <c r="F60" s="8"/>
      <c r="G60" s="65"/>
      <c r="H60" s="65">
        <v>0</v>
      </c>
      <c r="I60" s="68">
        <f t="shared" si="9"/>
        <v>0</v>
      </c>
    </row>
    <row r="61" spans="2:9" s="6" customFormat="1" ht="14.25" customHeight="1">
      <c r="B61" s="21" t="s">
        <v>60</v>
      </c>
      <c r="C61" s="69">
        <f>+C62+C63+C64+C65</f>
        <v>0</v>
      </c>
      <c r="D61" s="69">
        <f t="shared" ref="D61:H61" si="10">+D62+D63+D64+D65</f>
        <v>0</v>
      </c>
      <c r="E61" s="69">
        <f t="shared" si="10"/>
        <v>0</v>
      </c>
      <c r="F61" s="69">
        <f t="shared" si="10"/>
        <v>0</v>
      </c>
      <c r="G61" s="69">
        <f t="shared" si="10"/>
        <v>0</v>
      </c>
      <c r="H61" s="69">
        <f t="shared" si="10"/>
        <v>0</v>
      </c>
      <c r="I61" s="69">
        <f>+E61+F61+G61+H61</f>
        <v>0</v>
      </c>
    </row>
    <row r="62" spans="2:9" s="9" customFormat="1" ht="14.25" customHeight="1">
      <c r="B62" s="23" t="s">
        <v>61</v>
      </c>
      <c r="C62" s="26"/>
      <c r="D62" s="24"/>
      <c r="E62" s="7"/>
      <c r="F62" s="8"/>
      <c r="G62" s="65"/>
      <c r="H62" s="65">
        <v>0</v>
      </c>
      <c r="I62" s="68">
        <f>+E62+F62+G62+H62</f>
        <v>0</v>
      </c>
    </row>
    <row r="63" spans="2:9" s="9" customFormat="1" ht="14.25" customHeight="1">
      <c r="B63" s="23" t="s">
        <v>62</v>
      </c>
      <c r="C63" s="26"/>
      <c r="D63" s="24"/>
      <c r="E63" s="7"/>
      <c r="F63" s="8"/>
      <c r="G63" s="65"/>
      <c r="H63" s="65">
        <v>0</v>
      </c>
      <c r="I63" s="68">
        <f t="shared" ref="I63:I65" si="11">+E63+F63+G63+H63</f>
        <v>0</v>
      </c>
    </row>
    <row r="64" spans="2:9" s="9" customFormat="1" ht="14.25" customHeight="1">
      <c r="B64" s="23" t="s">
        <v>63</v>
      </c>
      <c r="C64" s="26"/>
      <c r="D64" s="24"/>
      <c r="E64" s="7"/>
      <c r="F64" s="8"/>
      <c r="G64" s="65"/>
      <c r="H64" s="65">
        <v>0</v>
      </c>
      <c r="I64" s="68">
        <f t="shared" si="11"/>
        <v>0</v>
      </c>
    </row>
    <row r="65" spans="2:9" s="9" customFormat="1" ht="25.5" customHeight="1">
      <c r="B65" s="23" t="s">
        <v>64</v>
      </c>
      <c r="C65" s="26"/>
      <c r="D65" s="24"/>
      <c r="E65" s="7"/>
      <c r="F65" s="8"/>
      <c r="G65" s="65"/>
      <c r="H65" s="65">
        <v>0</v>
      </c>
      <c r="I65" s="68">
        <f t="shared" si="11"/>
        <v>0</v>
      </c>
    </row>
    <row r="66" spans="2:9" s="6" customFormat="1" ht="14.25" customHeight="1">
      <c r="B66" s="21" t="s">
        <v>65</v>
      </c>
      <c r="C66" s="69">
        <f>+C67+C68</f>
        <v>0</v>
      </c>
      <c r="D66" s="69">
        <f t="shared" ref="D66:F66" si="12">+D67+D68</f>
        <v>0</v>
      </c>
      <c r="E66" s="69">
        <f t="shared" si="12"/>
        <v>0</v>
      </c>
      <c r="F66" s="69">
        <f t="shared" si="12"/>
        <v>0</v>
      </c>
      <c r="G66" s="35">
        <v>0</v>
      </c>
      <c r="H66" s="70">
        <v>0</v>
      </c>
      <c r="I66" s="68">
        <f>+E66+F66+G66+H66</f>
        <v>0</v>
      </c>
    </row>
    <row r="67" spans="2:9" s="9" customFormat="1" ht="14.25" customHeight="1">
      <c r="B67" s="23" t="s">
        <v>66</v>
      </c>
      <c r="C67" s="26"/>
      <c r="D67" s="24"/>
      <c r="E67" s="7"/>
      <c r="F67" s="8"/>
      <c r="G67" s="65"/>
      <c r="H67" s="65">
        <v>0</v>
      </c>
      <c r="I67" s="68">
        <f>+E67+F67+G67+H67</f>
        <v>0</v>
      </c>
    </row>
    <row r="68" spans="2:9" s="9" customFormat="1" ht="14.25" customHeight="1">
      <c r="B68" s="23" t="s">
        <v>67</v>
      </c>
      <c r="C68" s="26"/>
      <c r="D68" s="24"/>
      <c r="E68" s="7"/>
      <c r="F68" s="8"/>
      <c r="G68" s="65"/>
      <c r="H68" s="65">
        <v>0</v>
      </c>
      <c r="I68" s="68">
        <f t="shared" ref="I68:I72" si="13">+E68+F68+G68+H68</f>
        <v>0</v>
      </c>
    </row>
    <row r="69" spans="2:9" s="9" customFormat="1" ht="14.25" customHeight="1">
      <c r="B69" s="21" t="s">
        <v>68</v>
      </c>
      <c r="C69" s="69">
        <f>+C70+C71+C72</f>
        <v>0</v>
      </c>
      <c r="D69" s="69">
        <f t="shared" ref="D69:F69" si="14">+D70+D71+D72</f>
        <v>0</v>
      </c>
      <c r="E69" s="69">
        <f t="shared" si="14"/>
        <v>0</v>
      </c>
      <c r="F69" s="69">
        <f t="shared" si="14"/>
        <v>0</v>
      </c>
      <c r="G69" s="35">
        <v>0</v>
      </c>
      <c r="H69" s="70">
        <v>0</v>
      </c>
      <c r="I69" s="68">
        <f t="shared" si="13"/>
        <v>0</v>
      </c>
    </row>
    <row r="70" spans="2:9" s="9" customFormat="1" ht="14.25" customHeight="1">
      <c r="B70" s="23" t="s">
        <v>69</v>
      </c>
      <c r="C70" s="26"/>
      <c r="D70" s="24"/>
      <c r="E70" s="7"/>
      <c r="F70" s="8"/>
      <c r="G70" s="65"/>
      <c r="H70" s="65">
        <v>0</v>
      </c>
      <c r="I70" s="68">
        <f t="shared" si="13"/>
        <v>0</v>
      </c>
    </row>
    <row r="71" spans="2:9" s="9" customFormat="1" ht="14.25" customHeight="1">
      <c r="B71" s="23" t="s">
        <v>70</v>
      </c>
      <c r="C71" s="26"/>
      <c r="D71" s="24"/>
      <c r="E71" s="7"/>
      <c r="F71" s="8"/>
      <c r="G71" s="65"/>
      <c r="H71" s="65">
        <v>0</v>
      </c>
      <c r="I71" s="68">
        <f t="shared" si="13"/>
        <v>0</v>
      </c>
    </row>
    <row r="72" spans="2:9" s="9" customFormat="1" ht="14.25" customHeight="1">
      <c r="B72" s="23" t="s">
        <v>71</v>
      </c>
      <c r="C72" s="26"/>
      <c r="D72" s="24"/>
      <c r="E72" s="7"/>
      <c r="F72" s="8"/>
      <c r="G72" s="65"/>
      <c r="H72" s="65">
        <v>0</v>
      </c>
      <c r="I72" s="68">
        <f t="shared" si="13"/>
        <v>0</v>
      </c>
    </row>
    <row r="73" spans="2:9" s="6" customFormat="1" ht="14.25" customHeight="1">
      <c r="B73" s="21" t="s">
        <v>72</v>
      </c>
      <c r="C73" s="50">
        <f>+C9+C15+C25+C35+C51</f>
        <v>300247582</v>
      </c>
      <c r="D73" s="50">
        <f>+D9+D15+D25+D35+D51</f>
        <v>10189426.699999999</v>
      </c>
      <c r="E73" s="50">
        <f t="shared" ref="E73:H73" si="15">+E9+E15+E25+E35+E51</f>
        <v>898502.52</v>
      </c>
      <c r="F73" s="50">
        <f t="shared" si="15"/>
        <v>31745199.490000002</v>
      </c>
      <c r="G73" s="50">
        <f t="shared" si="15"/>
        <v>22864897.490000002</v>
      </c>
      <c r="H73" s="50">
        <f t="shared" si="15"/>
        <v>17469805.219999999</v>
      </c>
      <c r="I73" s="44">
        <f>+E73+F73+G73+H73</f>
        <v>72978404.719999999</v>
      </c>
    </row>
    <row r="74" spans="2:9" s="9" customFormat="1" ht="14.25" customHeight="1">
      <c r="B74" s="23"/>
      <c r="C74" s="26"/>
      <c r="D74" s="24"/>
      <c r="E74" s="13"/>
      <c r="F74" s="8"/>
      <c r="G74" s="65"/>
      <c r="H74" s="65">
        <v>0</v>
      </c>
      <c r="I74" s="68">
        <f>+E74+F74+G74+H74</f>
        <v>0</v>
      </c>
    </row>
    <row r="75" spans="2:9" s="9" customFormat="1" ht="14.25" customHeight="1">
      <c r="B75" s="21" t="s">
        <v>73</v>
      </c>
      <c r="C75" s="26"/>
      <c r="D75" s="38"/>
      <c r="E75" s="5"/>
      <c r="F75" s="8"/>
      <c r="G75" s="65"/>
      <c r="H75" s="65">
        <v>0</v>
      </c>
      <c r="I75" s="68">
        <f t="shared" ref="I75:I85" si="16">+E75+F75+G75+H75</f>
        <v>0</v>
      </c>
    </row>
    <row r="76" spans="2:9" s="9" customFormat="1" ht="14.25" customHeight="1">
      <c r="B76" s="21" t="s">
        <v>74</v>
      </c>
      <c r="C76" s="69">
        <f>+C77+C78</f>
        <v>0</v>
      </c>
      <c r="D76" s="69">
        <f t="shared" ref="D76:F76" si="17">+D77+D78</f>
        <v>0</v>
      </c>
      <c r="E76" s="69">
        <f t="shared" si="17"/>
        <v>0</v>
      </c>
      <c r="F76" s="69">
        <f t="shared" si="17"/>
        <v>0</v>
      </c>
      <c r="G76" s="35">
        <v>0</v>
      </c>
      <c r="H76" s="70">
        <v>0</v>
      </c>
      <c r="I76" s="68">
        <f t="shared" si="16"/>
        <v>0</v>
      </c>
    </row>
    <row r="77" spans="2:9" s="9" customFormat="1" ht="14.25" customHeight="1">
      <c r="B77" s="23" t="s">
        <v>75</v>
      </c>
      <c r="C77" s="26"/>
      <c r="D77" s="38"/>
      <c r="E77" s="7">
        <v>0</v>
      </c>
      <c r="F77" s="8"/>
      <c r="G77" s="65"/>
      <c r="H77" s="65">
        <v>0</v>
      </c>
      <c r="I77" s="68">
        <f t="shared" si="16"/>
        <v>0</v>
      </c>
    </row>
    <row r="78" spans="2:9" s="9" customFormat="1" ht="14.25" customHeight="1">
      <c r="B78" s="23" t="s">
        <v>76</v>
      </c>
      <c r="C78" s="26"/>
      <c r="D78" s="38"/>
      <c r="E78" s="7">
        <v>0</v>
      </c>
      <c r="F78" s="8"/>
      <c r="G78" s="65"/>
      <c r="H78" s="65">
        <v>0</v>
      </c>
      <c r="I78" s="68">
        <f t="shared" si="16"/>
        <v>0</v>
      </c>
    </row>
    <row r="79" spans="2:9" s="9" customFormat="1" ht="14.25" customHeight="1">
      <c r="B79" s="21" t="s">
        <v>77</v>
      </c>
      <c r="C79" s="69">
        <f>+C80+C81</f>
        <v>0</v>
      </c>
      <c r="D79" s="69">
        <f t="shared" ref="D79:F79" si="18">+D80+D81</f>
        <v>0</v>
      </c>
      <c r="E79" s="69">
        <f t="shared" si="18"/>
        <v>0</v>
      </c>
      <c r="F79" s="69">
        <f t="shared" si="18"/>
        <v>0</v>
      </c>
      <c r="G79" s="35">
        <v>0</v>
      </c>
      <c r="H79" s="70">
        <v>0</v>
      </c>
      <c r="I79" s="68">
        <f t="shared" si="16"/>
        <v>0</v>
      </c>
    </row>
    <row r="80" spans="2:9" s="9" customFormat="1" ht="14.25" customHeight="1">
      <c r="B80" s="23" t="s">
        <v>78</v>
      </c>
      <c r="C80" s="26"/>
      <c r="D80" s="38"/>
      <c r="E80" s="7">
        <v>0</v>
      </c>
      <c r="F80" s="8"/>
      <c r="G80" s="65"/>
      <c r="H80" s="65">
        <v>0</v>
      </c>
      <c r="I80" s="68">
        <f t="shared" si="16"/>
        <v>0</v>
      </c>
    </row>
    <row r="81" spans="2:9" s="9" customFormat="1" ht="14.25" customHeight="1">
      <c r="B81" s="23" t="s">
        <v>79</v>
      </c>
      <c r="C81" s="26"/>
      <c r="D81" s="38"/>
      <c r="E81" s="7">
        <v>0</v>
      </c>
      <c r="F81" s="8"/>
      <c r="G81" s="65"/>
      <c r="H81" s="65">
        <v>0</v>
      </c>
      <c r="I81" s="68">
        <f t="shared" si="16"/>
        <v>0</v>
      </c>
    </row>
    <row r="82" spans="2:9" s="9" customFormat="1" ht="14.25" customHeight="1">
      <c r="B82" s="21" t="s">
        <v>80</v>
      </c>
      <c r="C82" s="69">
        <f>+C83</f>
        <v>0</v>
      </c>
      <c r="D82" s="69">
        <f t="shared" ref="D82:F82" si="19">+D83</f>
        <v>0</v>
      </c>
      <c r="E82" s="69">
        <f t="shared" si="19"/>
        <v>0</v>
      </c>
      <c r="F82" s="69">
        <f t="shared" si="19"/>
        <v>0</v>
      </c>
      <c r="G82" s="35">
        <v>0</v>
      </c>
      <c r="H82" s="70">
        <v>0</v>
      </c>
      <c r="I82" s="68">
        <f t="shared" si="16"/>
        <v>0</v>
      </c>
    </row>
    <row r="83" spans="2:9" s="9" customFormat="1" ht="14.25" customHeight="1">
      <c r="B83" s="23" t="s">
        <v>81</v>
      </c>
      <c r="C83" s="26"/>
      <c r="D83" s="38"/>
      <c r="E83" s="7">
        <v>0</v>
      </c>
      <c r="F83" s="8"/>
      <c r="G83" s="65"/>
      <c r="H83" s="65">
        <v>0</v>
      </c>
      <c r="I83" s="68">
        <f t="shared" si="16"/>
        <v>0</v>
      </c>
    </row>
    <row r="84" spans="2:9" s="9" customFormat="1" ht="14.25" customHeight="1">
      <c r="B84" s="21" t="s">
        <v>82</v>
      </c>
      <c r="C84" s="26"/>
      <c r="D84" s="39"/>
      <c r="E84" s="14">
        <v>0</v>
      </c>
      <c r="F84" s="8"/>
      <c r="G84" s="65"/>
      <c r="H84" s="65">
        <v>0</v>
      </c>
      <c r="I84" s="68">
        <f t="shared" si="16"/>
        <v>0</v>
      </c>
    </row>
    <row r="85" spans="2:9" s="9" customFormat="1" ht="14.25" customHeight="1" thickBot="1">
      <c r="B85" s="45"/>
      <c r="C85" s="51"/>
      <c r="D85" s="46"/>
      <c r="E85" s="47"/>
      <c r="F85" s="47"/>
      <c r="G85" s="67"/>
      <c r="H85" s="67">
        <v>0</v>
      </c>
      <c r="I85" s="68">
        <f t="shared" si="16"/>
        <v>0</v>
      </c>
    </row>
    <row r="86" spans="2:9" s="6" customFormat="1" ht="14.25" customHeight="1" thickBot="1">
      <c r="B86" s="32" t="s">
        <v>83</v>
      </c>
      <c r="C86" s="33">
        <f>+C73</f>
        <v>300247582</v>
      </c>
      <c r="D86" s="33">
        <f t="shared" ref="D86:E86" si="20">+D73</f>
        <v>10189426.699999999</v>
      </c>
      <c r="E86" s="33">
        <f t="shared" si="20"/>
        <v>898502.52</v>
      </c>
      <c r="F86" s="34">
        <f t="shared" ref="F86:H86" si="21">+F73</f>
        <v>31745199.490000002</v>
      </c>
      <c r="G86" s="71">
        <f t="shared" si="21"/>
        <v>22864897.490000002</v>
      </c>
      <c r="H86" s="71">
        <f t="shared" si="21"/>
        <v>17469805.219999999</v>
      </c>
      <c r="I86" s="71">
        <f>+I73</f>
        <v>72978404.719999999</v>
      </c>
    </row>
    <row r="87" spans="2:9" s="9" customFormat="1" ht="14.25" customHeight="1">
      <c r="B87" s="60" t="s">
        <v>84</v>
      </c>
      <c r="E87" s="15"/>
      <c r="F87" s="15"/>
      <c r="G87" s="15"/>
      <c r="H87" s="15"/>
    </row>
    <row r="88" spans="2:9" ht="14.25" customHeight="1">
      <c r="B88" s="61" t="s">
        <v>101</v>
      </c>
      <c r="D88" s="3"/>
      <c r="E88" s="79"/>
      <c r="F88" s="16"/>
      <c r="G88" s="72"/>
      <c r="H88" s="72"/>
      <c r="I88" s="16"/>
    </row>
    <row r="89" spans="2:9" ht="14.25" customHeight="1">
      <c r="B89" s="61" t="s">
        <v>100</v>
      </c>
      <c r="I89" s="17"/>
    </row>
    <row r="90" spans="2:9" ht="14.25" customHeight="1">
      <c r="E90" s="18"/>
      <c r="I90" s="78"/>
    </row>
    <row r="91" spans="2:9" ht="14.25" customHeight="1">
      <c r="B91" s="57" t="s">
        <v>95</v>
      </c>
      <c r="C91" s="85" t="s">
        <v>96</v>
      </c>
      <c r="D91" s="85"/>
      <c r="E91" s="85"/>
      <c r="F91" s="85"/>
      <c r="G91" s="85"/>
      <c r="H91" s="85"/>
      <c r="I91" s="85"/>
    </row>
    <row r="92" spans="2:9" s="59" customFormat="1" ht="14.25" customHeight="1">
      <c r="B92" s="58" t="s">
        <v>91</v>
      </c>
      <c r="C92" s="86" t="s">
        <v>93</v>
      </c>
      <c r="D92" s="86"/>
      <c r="E92" s="86"/>
      <c r="F92" s="86"/>
      <c r="G92" s="86"/>
      <c r="H92" s="86"/>
      <c r="I92" s="86"/>
    </row>
    <row r="93" spans="2:9" ht="14.25" customHeight="1">
      <c r="B93" s="57" t="s">
        <v>92</v>
      </c>
      <c r="C93" s="87" t="s">
        <v>94</v>
      </c>
      <c r="D93" s="87"/>
      <c r="E93" s="87"/>
      <c r="F93" s="87"/>
      <c r="G93" s="87"/>
      <c r="H93" s="87"/>
      <c r="I93" s="87"/>
    </row>
    <row r="94" spans="2:9" ht="14.25" customHeight="1"/>
    <row r="95" spans="2:9" ht="14.25" customHeight="1"/>
    <row r="96" spans="2:9" ht="14.25" customHeight="1">
      <c r="B96" s="84" t="s">
        <v>97</v>
      </c>
      <c r="C96" s="84"/>
      <c r="D96" s="84"/>
      <c r="E96" s="84"/>
      <c r="F96" s="84"/>
      <c r="G96" s="84"/>
      <c r="H96" s="84"/>
      <c r="I96" s="84"/>
    </row>
    <row r="97" spans="2:9">
      <c r="B97" s="84" t="s">
        <v>85</v>
      </c>
      <c r="C97" s="84"/>
      <c r="D97" s="84"/>
      <c r="E97" s="84"/>
      <c r="F97" s="84"/>
      <c r="G97" s="84"/>
      <c r="H97" s="84"/>
      <c r="I97" s="84"/>
    </row>
    <row r="98" spans="2:9">
      <c r="B98" s="80" t="s">
        <v>86</v>
      </c>
      <c r="C98" s="80"/>
      <c r="D98" s="80"/>
      <c r="E98" s="80"/>
      <c r="F98" s="80"/>
      <c r="G98" s="80"/>
      <c r="H98" s="80"/>
      <c r="I98" s="80"/>
    </row>
  </sheetData>
  <mergeCells count="11">
    <mergeCell ref="B98:I98"/>
    <mergeCell ref="B1:I1"/>
    <mergeCell ref="B2:I2"/>
    <mergeCell ref="B3:I3"/>
    <mergeCell ref="B4:I4"/>
    <mergeCell ref="B5:I5"/>
    <mergeCell ref="B97:I97"/>
    <mergeCell ref="C91:I91"/>
    <mergeCell ref="C92:I92"/>
    <mergeCell ref="C93:I93"/>
    <mergeCell ref="B96:I96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1E272F-8B0A-4E3D-B104-0699555923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DC1F8D-49DC-4C0A-B814-A59FB8E7A38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C19F5C4-E7B3-4BF6-8EDC-47239DC6B1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PRESUP. ENERO-ABRIL </vt:lpstr>
      <vt:lpstr>'EJECUCIÓN PRESUP. ENERO-ABRIL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Olga Abreu</cp:lastModifiedBy>
  <cp:lastPrinted>2022-03-03T16:55:31Z</cp:lastPrinted>
  <dcterms:created xsi:type="dcterms:W3CDTF">2021-11-01T15:54:56Z</dcterms:created>
  <dcterms:modified xsi:type="dcterms:W3CDTF">2022-05-03T16:24:12Z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